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fb5816de5ff3779/"/>
    </mc:Choice>
  </mc:AlternateContent>
  <xr:revisionPtr revIDLastSave="0" documentId="14_{4FA3F4E4-BF62-428D-9515-D99B6EF0DC5C}" xr6:coauthVersionLast="47" xr6:coauthVersionMax="47" xr10:uidLastSave="{00000000-0000-0000-0000-000000000000}"/>
  <bookViews>
    <workbookView xWindow="-120" yWindow="-120" windowWidth="20730" windowHeight="11160" xr2:uid="{FC2D4A91-43F4-4490-983E-F63B8796157A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2" l="1"/>
  <c r="E46" i="2"/>
  <c r="F54" i="2" l="1"/>
  <c r="E8" i="2"/>
  <c r="E10" i="2"/>
  <c r="E12" i="2"/>
  <c r="E14" i="2"/>
  <c r="E16" i="2"/>
  <c r="E18" i="2"/>
  <c r="E20" i="2"/>
  <c r="E22" i="2"/>
  <c r="E28" i="2"/>
  <c r="E30" i="2"/>
  <c r="E32" i="2"/>
  <c r="E34" i="2"/>
  <c r="E36" i="2"/>
  <c r="E38" i="2"/>
  <c r="E40" i="2"/>
  <c r="E42" i="2"/>
  <c r="E44" i="2"/>
  <c r="E48" i="2"/>
  <c r="E54" i="2"/>
  <c r="E6" i="2"/>
  <c r="F30" i="2"/>
  <c r="F32" i="2"/>
  <c r="F34" i="2"/>
  <c r="F36" i="2"/>
  <c r="F38" i="2"/>
  <c r="F40" i="2"/>
  <c r="F42" i="2"/>
  <c r="F48" i="2"/>
  <c r="F28" i="2"/>
  <c r="F8" i="2"/>
  <c r="F10" i="2"/>
  <c r="F12" i="2"/>
  <c r="F14" i="2"/>
  <c r="F16" i="2"/>
  <c r="F18" i="2"/>
  <c r="F20" i="2"/>
  <c r="F22" i="2"/>
  <c r="F6" i="2"/>
  <c r="B50" i="2"/>
  <c r="B24" i="2"/>
  <c r="D50" i="2"/>
  <c r="D24" i="2"/>
  <c r="F24" i="2" l="1"/>
  <c r="E24" i="2"/>
  <c r="E50" i="2"/>
  <c r="F50" i="2"/>
  <c r="D52" i="2"/>
  <c r="B52" i="2"/>
  <c r="E52" i="2" l="1"/>
  <c r="F52" i="2"/>
</calcChain>
</file>

<file path=xl/sharedStrings.xml><?xml version="1.0" encoding="utf-8"?>
<sst xmlns="http://schemas.openxmlformats.org/spreadsheetml/2006/main" count="39" uniqueCount="36">
  <si>
    <t>Umpires</t>
  </si>
  <si>
    <t>Scorers</t>
  </si>
  <si>
    <t>INCOME</t>
  </si>
  <si>
    <t>Sponsorship</t>
  </si>
  <si>
    <t>Advertising</t>
  </si>
  <si>
    <t>Indoor Nets</t>
  </si>
  <si>
    <t>Membership Subscriptions</t>
  </si>
  <si>
    <t>Teas</t>
  </si>
  <si>
    <t>ECB Travel Support</t>
  </si>
  <si>
    <t>EXPENDITURE</t>
  </si>
  <si>
    <t>Cricket Balls</t>
  </si>
  <si>
    <t>Nets</t>
  </si>
  <si>
    <t>Ground Hire</t>
  </si>
  <si>
    <t>Travel</t>
  </si>
  <si>
    <t>Website</t>
  </si>
  <si>
    <t>Miscellaneous</t>
  </si>
  <si>
    <t>Total Income</t>
  </si>
  <si>
    <t>Total Expenditure</t>
  </si>
  <si>
    <t>Cash in Bank</t>
  </si>
  <si>
    <t>Comments</t>
  </si>
  <si>
    <t>yr/yr %</t>
  </si>
  <si>
    <t>yr/yr £</t>
  </si>
  <si>
    <t>Comments/Notes</t>
  </si>
  <si>
    <t>Funds Generated</t>
  </si>
  <si>
    <t>Over 45s Tournament/Trial Matches</t>
  </si>
  <si>
    <t>Match Fees (inc 6 a side)</t>
  </si>
  <si>
    <t xml:space="preserve">Auction </t>
  </si>
  <si>
    <t>107 members  (inc 1 carryover from LY)</t>
  </si>
  <si>
    <t>Defibrilators</t>
  </si>
  <si>
    <t>3 new leased</t>
  </si>
  <si>
    <t>League Subscriptions (inc indoor league)</t>
  </si>
  <si>
    <t xml:space="preserve">Miscellaneous </t>
  </si>
  <si>
    <t>Cornwall Seniors Accounts 29/10/24 to 31/10/25</t>
  </si>
  <si>
    <t>Mobility Training £500, Blazers £1414, Photographs £200</t>
  </si>
  <si>
    <t>Mobility Training £675, Blazers £1477.76, Flags £429.54, AGM Room Hire £30, Awards £289.67</t>
  </si>
  <si>
    <t xml:space="preserve">13 Matches unclaimed - Grampound Rd x4, Mt Ambrose x2  Others x7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</si>
</sst>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double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1" xfId="0" applyFont="1" applyBorder="1"/>
    <xf numFmtId="0" fontId="2" fillId="0" borderId="2" xfId="0" applyFont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3" fillId="2" borderId="6" xfId="0" applyFont="1" applyFill="1" applyBorder="1"/>
    <xf numFmtId="164" fontId="3" fillId="2" borderId="7" xfId="0" applyNumberFormat="1" applyFont="1" applyFill="1" applyBorder="1" applyAlignment="1">
      <alignment horizontal="center" vertical="center"/>
    </xf>
    <xf numFmtId="0" fontId="3" fillId="2" borderId="7" xfId="0" applyFont="1" applyFill="1" applyBorder="1"/>
    <xf numFmtId="0" fontId="3" fillId="2" borderId="8" xfId="0" applyFont="1" applyFill="1" applyBorder="1"/>
    <xf numFmtId="0" fontId="3" fillId="3" borderId="6" xfId="0" applyFont="1" applyFill="1" applyBorder="1"/>
    <xf numFmtId="164" fontId="3" fillId="3" borderId="7" xfId="0" applyNumberFormat="1" applyFont="1" applyFill="1" applyBorder="1" applyAlignment="1">
      <alignment horizontal="center" vertical="center"/>
    </xf>
    <xf numFmtId="0" fontId="3" fillId="3" borderId="7" xfId="0" applyFont="1" applyFill="1" applyBorder="1"/>
    <xf numFmtId="0" fontId="3" fillId="3" borderId="8" xfId="0" applyFont="1" applyFill="1" applyBorder="1"/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0" fontId="2" fillId="0" borderId="10" xfId="0" applyNumberFormat="1" applyFont="1" applyBorder="1" applyAlignment="1">
      <alignment horizontal="center" vertical="center"/>
    </xf>
    <xf numFmtId="164" fontId="3" fillId="3" borderId="11" xfId="0" applyNumberFormat="1" applyFont="1" applyFill="1" applyBorder="1" applyAlignment="1">
      <alignment horizontal="center" vertical="center"/>
    </xf>
    <xf numFmtId="10" fontId="3" fillId="3" borderId="11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 vertical="center"/>
    </xf>
    <xf numFmtId="10" fontId="3" fillId="2" borderId="11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9B841-8DC9-4AA9-A302-1517B9D3BA8E}">
  <sheetPr>
    <pageSetUpPr fitToPage="1"/>
  </sheetPr>
  <dimension ref="A1:H56"/>
  <sheetViews>
    <sheetView tabSelected="1" topLeftCell="A40" zoomScale="104" workbookViewId="0">
      <selection activeCell="H42" sqref="H42"/>
    </sheetView>
  </sheetViews>
  <sheetFormatPr defaultRowHeight="15" x14ac:dyDescent="0.25"/>
  <cols>
    <col min="1" max="1" width="34.140625" style="2" customWidth="1"/>
    <col min="2" max="2" width="13.42578125" style="9" customWidth="1"/>
    <col min="3" max="3" width="3" style="9" customWidth="1"/>
    <col min="4" max="4" width="14" style="9" customWidth="1"/>
    <col min="5" max="5" width="12.85546875" style="9" customWidth="1"/>
    <col min="6" max="6" width="11" style="9" bestFit="1" customWidth="1"/>
    <col min="7" max="7" width="2.5703125" style="2" customWidth="1"/>
    <col min="8" max="8" width="88.5703125" style="2" customWidth="1"/>
    <col min="9" max="16384" width="9.140625" style="2"/>
  </cols>
  <sheetData>
    <row r="1" spans="1:8" s="1" customFormat="1" ht="18.75" x14ac:dyDescent="0.3">
      <c r="A1" s="1" t="s">
        <v>32</v>
      </c>
      <c r="B1" s="8"/>
      <c r="C1" s="8"/>
      <c r="D1" s="8"/>
      <c r="E1" s="8"/>
      <c r="F1" s="8"/>
    </row>
    <row r="3" spans="1:8" ht="15.75" thickBot="1" x14ac:dyDescent="0.3"/>
    <row r="4" spans="1:8" ht="15.75" thickBot="1" x14ac:dyDescent="0.3">
      <c r="A4" s="3" t="s">
        <v>2</v>
      </c>
      <c r="B4" s="10">
        <v>2025</v>
      </c>
      <c r="C4" s="10"/>
      <c r="D4" s="10">
        <v>2024</v>
      </c>
      <c r="E4" s="21" t="s">
        <v>21</v>
      </c>
      <c r="F4" s="21" t="s">
        <v>20</v>
      </c>
      <c r="G4" s="4"/>
      <c r="H4" s="5" t="s">
        <v>22</v>
      </c>
    </row>
    <row r="5" spans="1:8" x14ac:dyDescent="0.25">
      <c r="A5" s="6"/>
      <c r="E5" s="22"/>
      <c r="F5" s="22"/>
      <c r="H5" s="7"/>
    </row>
    <row r="6" spans="1:8" x14ac:dyDescent="0.25">
      <c r="A6" s="6" t="s">
        <v>3</v>
      </c>
      <c r="B6" s="11">
        <v>120</v>
      </c>
      <c r="C6" s="11"/>
      <c r="D6" s="11">
        <v>846</v>
      </c>
      <c r="E6" s="23">
        <f>SUM(B6-D6)</f>
        <v>-726</v>
      </c>
      <c r="F6" s="24">
        <f>SUM(B6-D6)/D6</f>
        <v>-0.85815602836879434</v>
      </c>
      <c r="H6" s="7" t="s">
        <v>26</v>
      </c>
    </row>
    <row r="7" spans="1:8" x14ac:dyDescent="0.25">
      <c r="A7" s="6"/>
      <c r="B7" s="11"/>
      <c r="C7" s="11"/>
      <c r="D7" s="11"/>
      <c r="E7" s="23"/>
      <c r="F7" s="24"/>
      <c r="H7" s="7"/>
    </row>
    <row r="8" spans="1:8" x14ac:dyDescent="0.25">
      <c r="A8" s="6" t="s">
        <v>4</v>
      </c>
      <c r="B8" s="11">
        <v>0</v>
      </c>
      <c r="C8" s="11"/>
      <c r="D8" s="11">
        <v>0</v>
      </c>
      <c r="E8" s="23">
        <f t="shared" ref="E8:E54" si="0">SUM(B8-D8)</f>
        <v>0</v>
      </c>
      <c r="F8" s="24" t="e">
        <f t="shared" ref="F8:F24" si="1">SUM(B8-D8)/D8</f>
        <v>#DIV/0!</v>
      </c>
      <c r="H8" s="7"/>
    </row>
    <row r="9" spans="1:8" x14ac:dyDescent="0.25">
      <c r="A9" s="6"/>
      <c r="B9" s="11"/>
      <c r="C9" s="11"/>
      <c r="D9" s="11"/>
      <c r="E9" s="23"/>
      <c r="F9" s="24"/>
      <c r="H9" s="7"/>
    </row>
    <row r="10" spans="1:8" x14ac:dyDescent="0.25">
      <c r="A10" s="6" t="s">
        <v>5</v>
      </c>
      <c r="B10" s="11">
        <v>865</v>
      </c>
      <c r="C10" s="11"/>
      <c r="D10" s="11">
        <v>600</v>
      </c>
      <c r="E10" s="23">
        <f t="shared" si="0"/>
        <v>265</v>
      </c>
      <c r="F10" s="24">
        <f t="shared" si="1"/>
        <v>0.44166666666666665</v>
      </c>
      <c r="H10" s="7"/>
    </row>
    <row r="11" spans="1:8" x14ac:dyDescent="0.25">
      <c r="A11" s="6"/>
      <c r="B11" s="11"/>
      <c r="C11" s="11"/>
      <c r="D11" s="11"/>
      <c r="E11" s="23"/>
      <c r="F11" s="24"/>
      <c r="H11" s="7"/>
    </row>
    <row r="12" spans="1:8" x14ac:dyDescent="0.25">
      <c r="A12" s="6" t="s">
        <v>6</v>
      </c>
      <c r="B12" s="11">
        <v>2700</v>
      </c>
      <c r="C12" s="11"/>
      <c r="D12" s="11">
        <v>2200</v>
      </c>
      <c r="E12" s="23">
        <f t="shared" si="0"/>
        <v>500</v>
      </c>
      <c r="F12" s="24">
        <f t="shared" si="1"/>
        <v>0.22727272727272727</v>
      </c>
      <c r="H12" s="7" t="s">
        <v>27</v>
      </c>
    </row>
    <row r="13" spans="1:8" x14ac:dyDescent="0.25">
      <c r="A13" s="6"/>
      <c r="B13" s="11"/>
      <c r="C13" s="11"/>
      <c r="D13" s="11"/>
      <c r="E13" s="23"/>
      <c r="F13" s="24"/>
      <c r="H13" s="7"/>
    </row>
    <row r="14" spans="1:8" x14ac:dyDescent="0.25">
      <c r="A14" s="6" t="s">
        <v>25</v>
      </c>
      <c r="B14" s="11">
        <v>8975</v>
      </c>
      <c r="C14" s="11"/>
      <c r="D14" s="11">
        <v>7520</v>
      </c>
      <c r="E14" s="23">
        <f t="shared" si="0"/>
        <v>1455</v>
      </c>
      <c r="F14" s="24">
        <f t="shared" si="1"/>
        <v>0.19348404255319149</v>
      </c>
      <c r="H14" s="7"/>
    </row>
    <row r="15" spans="1:8" x14ac:dyDescent="0.25">
      <c r="A15" s="6"/>
      <c r="B15" s="11"/>
      <c r="C15" s="11"/>
      <c r="D15" s="11"/>
      <c r="E15" s="23"/>
      <c r="F15" s="24"/>
      <c r="H15" s="7"/>
    </row>
    <row r="16" spans="1:8" x14ac:dyDescent="0.25">
      <c r="A16" s="6" t="s">
        <v>7</v>
      </c>
      <c r="B16" s="11">
        <v>177</v>
      </c>
      <c r="C16" s="11"/>
      <c r="D16" s="11">
        <v>297.89999999999998</v>
      </c>
      <c r="E16" s="23">
        <f t="shared" si="0"/>
        <v>-120.89999999999998</v>
      </c>
      <c r="F16" s="24">
        <f t="shared" si="1"/>
        <v>-0.4058408862034239</v>
      </c>
      <c r="H16" s="7"/>
    </row>
    <row r="17" spans="1:8" x14ac:dyDescent="0.25">
      <c r="A17" s="6"/>
      <c r="B17" s="11"/>
      <c r="C17" s="11"/>
      <c r="D17" s="11"/>
      <c r="E17" s="23"/>
      <c r="F17" s="24"/>
      <c r="H17" s="7"/>
    </row>
    <row r="18" spans="1:8" x14ac:dyDescent="0.25">
      <c r="A18" s="6" t="s">
        <v>8</v>
      </c>
      <c r="B18" s="11">
        <v>1029.99</v>
      </c>
      <c r="C18" s="11"/>
      <c r="D18" s="11">
        <v>1000</v>
      </c>
      <c r="E18" s="23">
        <f t="shared" si="0"/>
        <v>29.990000000000009</v>
      </c>
      <c r="F18" s="24">
        <f t="shared" si="1"/>
        <v>2.999000000000001E-2</v>
      </c>
      <c r="H18" s="7"/>
    </row>
    <row r="19" spans="1:8" x14ac:dyDescent="0.25">
      <c r="A19" s="6"/>
      <c r="B19" s="11"/>
      <c r="C19" s="11"/>
      <c r="D19" s="11"/>
      <c r="E19" s="23"/>
      <c r="F19" s="24"/>
      <c r="H19" s="7"/>
    </row>
    <row r="20" spans="1:8" x14ac:dyDescent="0.25">
      <c r="A20" s="6" t="s">
        <v>24</v>
      </c>
      <c r="B20" s="11">
        <v>762</v>
      </c>
      <c r="C20" s="11"/>
      <c r="D20" s="11">
        <v>625</v>
      </c>
      <c r="E20" s="23">
        <f t="shared" si="0"/>
        <v>137</v>
      </c>
      <c r="F20" s="24">
        <f t="shared" si="1"/>
        <v>0.21920000000000001</v>
      </c>
      <c r="H20" s="7"/>
    </row>
    <row r="21" spans="1:8" x14ac:dyDescent="0.25">
      <c r="A21" s="6"/>
      <c r="B21" s="11"/>
      <c r="C21" s="11"/>
      <c r="D21" s="11"/>
      <c r="E21" s="23"/>
      <c r="F21" s="24"/>
      <c r="H21" s="7"/>
    </row>
    <row r="22" spans="1:8" x14ac:dyDescent="0.25">
      <c r="A22" s="6" t="s">
        <v>15</v>
      </c>
      <c r="B22" s="11">
        <v>2134</v>
      </c>
      <c r="C22" s="11"/>
      <c r="D22" s="11">
        <v>224.18</v>
      </c>
      <c r="E22" s="23">
        <f t="shared" si="0"/>
        <v>1909.82</v>
      </c>
      <c r="F22" s="24">
        <f t="shared" si="1"/>
        <v>8.5191364082433747</v>
      </c>
      <c r="H22" s="7" t="s">
        <v>33</v>
      </c>
    </row>
    <row r="23" spans="1:8" ht="15.75" thickBot="1" x14ac:dyDescent="0.3">
      <c r="A23" s="6"/>
      <c r="B23" s="11"/>
      <c r="C23" s="11"/>
      <c r="D23" s="11"/>
      <c r="E23" s="23"/>
      <c r="F23" s="24"/>
      <c r="H23" s="7"/>
    </row>
    <row r="24" spans="1:8" ht="16.5" thickTop="1" thickBot="1" x14ac:dyDescent="0.3">
      <c r="A24" s="17" t="s">
        <v>16</v>
      </c>
      <c r="B24" s="18">
        <f t="shared" ref="B24" si="2">SUM(B6:B22)</f>
        <v>16762.989999999998</v>
      </c>
      <c r="C24" s="18"/>
      <c r="D24" s="18">
        <f>SUM(D6:D22)</f>
        <v>13313.08</v>
      </c>
      <c r="E24" s="25">
        <f t="shared" si="0"/>
        <v>3449.909999999998</v>
      </c>
      <c r="F24" s="26">
        <f t="shared" si="1"/>
        <v>0.25913687891907794</v>
      </c>
      <c r="G24" s="19"/>
      <c r="H24" s="20"/>
    </row>
    <row r="25" spans="1:8" ht="16.5" thickTop="1" thickBot="1" x14ac:dyDescent="0.3">
      <c r="A25" s="6"/>
      <c r="B25" s="11"/>
      <c r="C25" s="11"/>
      <c r="D25" s="11"/>
      <c r="E25" s="23"/>
      <c r="F25" s="22"/>
      <c r="H25" s="7"/>
    </row>
    <row r="26" spans="1:8" ht="15.75" thickBot="1" x14ac:dyDescent="0.3">
      <c r="A26" s="3" t="s">
        <v>9</v>
      </c>
      <c r="B26" s="10">
        <v>2025</v>
      </c>
      <c r="C26" s="12"/>
      <c r="D26" s="10">
        <v>2024</v>
      </c>
      <c r="E26" s="21" t="s">
        <v>21</v>
      </c>
      <c r="F26" s="21" t="s">
        <v>20</v>
      </c>
      <c r="G26" s="4"/>
      <c r="H26" s="5" t="s">
        <v>19</v>
      </c>
    </row>
    <row r="27" spans="1:8" x14ac:dyDescent="0.25">
      <c r="A27" s="6"/>
      <c r="B27" s="11"/>
      <c r="C27" s="11"/>
      <c r="D27" s="11"/>
      <c r="E27" s="23"/>
      <c r="F27" s="22"/>
      <c r="H27" s="7"/>
    </row>
    <row r="28" spans="1:8" x14ac:dyDescent="0.25">
      <c r="A28" s="6" t="s">
        <v>10</v>
      </c>
      <c r="B28" s="11">
        <v>1510</v>
      </c>
      <c r="C28" s="11"/>
      <c r="D28" s="11">
        <v>873</v>
      </c>
      <c r="E28" s="23">
        <f t="shared" si="0"/>
        <v>637</v>
      </c>
      <c r="F28" s="24">
        <f t="shared" ref="F28:F54" si="3">SUM(B28-D28)/D28</f>
        <v>0.72966781214203891</v>
      </c>
      <c r="H28" s="7"/>
    </row>
    <row r="29" spans="1:8" x14ac:dyDescent="0.25">
      <c r="A29" s="6"/>
      <c r="B29" s="11"/>
      <c r="C29" s="11"/>
      <c r="D29" s="11"/>
      <c r="E29" s="23"/>
      <c r="F29" s="24"/>
      <c r="H29" s="7"/>
    </row>
    <row r="30" spans="1:8" x14ac:dyDescent="0.25">
      <c r="A30" s="6" t="s">
        <v>30</v>
      </c>
      <c r="B30" s="11">
        <v>650</v>
      </c>
      <c r="C30" s="11"/>
      <c r="D30" s="11">
        <v>340</v>
      </c>
      <c r="E30" s="23">
        <f t="shared" si="0"/>
        <v>310</v>
      </c>
      <c r="F30" s="24">
        <f t="shared" si="3"/>
        <v>0.91176470588235292</v>
      </c>
      <c r="H30" s="7"/>
    </row>
    <row r="31" spans="1:8" x14ac:dyDescent="0.25">
      <c r="A31" s="6"/>
      <c r="B31" s="11"/>
      <c r="C31" s="11"/>
      <c r="D31" s="11"/>
      <c r="E31" s="23"/>
      <c r="F31" s="24"/>
      <c r="H31" s="7"/>
    </row>
    <row r="32" spans="1:8" x14ac:dyDescent="0.25">
      <c r="A32" s="6" t="s">
        <v>11</v>
      </c>
      <c r="B32" s="11">
        <v>465</v>
      </c>
      <c r="C32" s="11"/>
      <c r="D32" s="11">
        <v>450</v>
      </c>
      <c r="E32" s="23">
        <f t="shared" si="0"/>
        <v>15</v>
      </c>
      <c r="F32" s="24">
        <f t="shared" si="3"/>
        <v>3.3333333333333333E-2</v>
      </c>
      <c r="H32" s="7"/>
    </row>
    <row r="33" spans="1:8" x14ac:dyDescent="0.25">
      <c r="A33" s="6"/>
      <c r="B33" s="11"/>
      <c r="C33" s="11"/>
      <c r="D33" s="11"/>
      <c r="E33" s="23"/>
      <c r="F33" s="24"/>
      <c r="H33" s="7"/>
    </row>
    <row r="34" spans="1:8" x14ac:dyDescent="0.25">
      <c r="A34" s="6" t="s">
        <v>12</v>
      </c>
      <c r="B34" s="11">
        <v>1800</v>
      </c>
      <c r="C34" s="11"/>
      <c r="D34" s="11">
        <v>1875</v>
      </c>
      <c r="E34" s="23">
        <f t="shared" si="0"/>
        <v>-75</v>
      </c>
      <c r="F34" s="24">
        <f t="shared" si="3"/>
        <v>-0.04</v>
      </c>
      <c r="H34" s="7" t="s">
        <v>35</v>
      </c>
    </row>
    <row r="35" spans="1:8" x14ac:dyDescent="0.25">
      <c r="A35" s="6"/>
      <c r="B35" s="11"/>
      <c r="C35" s="11"/>
      <c r="D35" s="11"/>
      <c r="E35" s="23"/>
      <c r="F35" s="24"/>
      <c r="H35" s="7"/>
    </row>
    <row r="36" spans="1:8" x14ac:dyDescent="0.25">
      <c r="A36" s="6" t="s">
        <v>1</v>
      </c>
      <c r="B36" s="11">
        <v>2407</v>
      </c>
      <c r="C36" s="11"/>
      <c r="D36" s="11">
        <v>1795</v>
      </c>
      <c r="E36" s="23">
        <f t="shared" si="0"/>
        <v>612</v>
      </c>
      <c r="F36" s="24">
        <f t="shared" si="3"/>
        <v>0.34094707520891365</v>
      </c>
      <c r="H36" s="7"/>
    </row>
    <row r="37" spans="1:8" x14ac:dyDescent="0.25">
      <c r="A37" s="6"/>
      <c r="B37" s="11"/>
      <c r="C37" s="11"/>
      <c r="D37" s="11"/>
      <c r="E37" s="23"/>
      <c r="F37" s="24"/>
      <c r="H37" s="7"/>
    </row>
    <row r="38" spans="1:8" x14ac:dyDescent="0.25">
      <c r="A38" s="6" t="s">
        <v>0</v>
      </c>
      <c r="B38" s="11">
        <v>3200</v>
      </c>
      <c r="C38" s="11"/>
      <c r="D38" s="11">
        <v>2351</v>
      </c>
      <c r="E38" s="23">
        <f t="shared" si="0"/>
        <v>849</v>
      </c>
      <c r="F38" s="24">
        <f t="shared" si="3"/>
        <v>0.36112292641429178</v>
      </c>
      <c r="H38" s="7"/>
    </row>
    <row r="39" spans="1:8" x14ac:dyDescent="0.25">
      <c r="A39" s="6"/>
      <c r="B39" s="11"/>
      <c r="C39" s="11"/>
      <c r="D39" s="11"/>
      <c r="E39" s="23"/>
      <c r="F39" s="24"/>
      <c r="H39" s="7"/>
    </row>
    <row r="40" spans="1:8" x14ac:dyDescent="0.25">
      <c r="A40" s="6" t="s">
        <v>7</v>
      </c>
      <c r="B40" s="11">
        <v>27.42</v>
      </c>
      <c r="C40" s="11"/>
      <c r="D40" s="11">
        <v>0</v>
      </c>
      <c r="E40" s="23">
        <f t="shared" si="0"/>
        <v>27.42</v>
      </c>
      <c r="F40" s="24" t="e">
        <f t="shared" si="3"/>
        <v>#DIV/0!</v>
      </c>
      <c r="H40" s="7"/>
    </row>
    <row r="41" spans="1:8" x14ac:dyDescent="0.25">
      <c r="A41" s="6"/>
      <c r="B41" s="11"/>
      <c r="C41" s="11"/>
      <c r="D41" s="11"/>
      <c r="E41" s="23"/>
      <c r="F41" s="24"/>
      <c r="H41" s="7"/>
    </row>
    <row r="42" spans="1:8" x14ac:dyDescent="0.25">
      <c r="A42" s="6" t="s">
        <v>13</v>
      </c>
      <c r="B42" s="11">
        <v>4721.6400000000003</v>
      </c>
      <c r="C42" s="11"/>
      <c r="D42" s="11">
        <v>1425</v>
      </c>
      <c r="E42" s="23">
        <f t="shared" si="0"/>
        <v>3296.6400000000003</v>
      </c>
      <c r="F42" s="24">
        <f t="shared" si="3"/>
        <v>2.3134315789473687</v>
      </c>
      <c r="H42" s="7"/>
    </row>
    <row r="43" spans="1:8" x14ac:dyDescent="0.25">
      <c r="A43" s="6"/>
      <c r="B43" s="11"/>
      <c r="C43" s="11"/>
      <c r="D43" s="11"/>
      <c r="E43" s="23"/>
      <c r="F43" s="24"/>
      <c r="H43" s="7"/>
    </row>
    <row r="44" spans="1:8" x14ac:dyDescent="0.25">
      <c r="A44" s="6" t="s">
        <v>14</v>
      </c>
      <c r="B44" s="11">
        <v>270</v>
      </c>
      <c r="C44" s="11"/>
      <c r="D44" s="11">
        <v>249</v>
      </c>
      <c r="E44" s="23">
        <f t="shared" si="0"/>
        <v>21</v>
      </c>
      <c r="F44" s="24">
        <f t="shared" si="3"/>
        <v>8.4337349397590355E-2</v>
      </c>
      <c r="H44" s="7"/>
    </row>
    <row r="45" spans="1:8" x14ac:dyDescent="0.25">
      <c r="A45" s="6"/>
      <c r="B45" s="11"/>
      <c r="C45" s="11"/>
      <c r="D45" s="11"/>
      <c r="E45" s="23"/>
      <c r="F45" s="24"/>
      <c r="H45" s="7"/>
    </row>
    <row r="46" spans="1:8" x14ac:dyDescent="0.25">
      <c r="A46" s="6" t="s">
        <v>28</v>
      </c>
      <c r="B46" s="11">
        <v>753.6</v>
      </c>
      <c r="C46" s="11"/>
      <c r="D46" s="11">
        <v>0</v>
      </c>
      <c r="E46" s="23">
        <f t="shared" ref="E46" si="4">SUM(B46-D46)</f>
        <v>753.6</v>
      </c>
      <c r="F46" s="24"/>
      <c r="H46" s="7" t="s">
        <v>29</v>
      </c>
    </row>
    <row r="47" spans="1:8" x14ac:dyDescent="0.25">
      <c r="A47" s="6"/>
      <c r="B47" s="11"/>
      <c r="C47" s="11"/>
      <c r="D47" s="11"/>
      <c r="E47" s="23"/>
      <c r="F47" s="24"/>
      <c r="H47" s="7"/>
    </row>
    <row r="48" spans="1:8" x14ac:dyDescent="0.25">
      <c r="A48" s="6" t="s">
        <v>31</v>
      </c>
      <c r="B48" s="11">
        <v>2969.47</v>
      </c>
      <c r="C48" s="11"/>
      <c r="D48" s="11">
        <v>616.91999999999996</v>
      </c>
      <c r="E48" s="23">
        <f t="shared" si="0"/>
        <v>2352.5499999999997</v>
      </c>
      <c r="F48" s="24">
        <f t="shared" si="3"/>
        <v>3.813379368475653</v>
      </c>
      <c r="H48" s="30" t="s">
        <v>34</v>
      </c>
    </row>
    <row r="49" spans="1:8" ht="15.75" thickBot="1" x14ac:dyDescent="0.3">
      <c r="A49" s="6"/>
      <c r="B49" s="11"/>
      <c r="C49" s="11"/>
      <c r="D49" s="11"/>
      <c r="E49" s="23"/>
      <c r="F49" s="24"/>
      <c r="H49" s="7"/>
    </row>
    <row r="50" spans="1:8" ht="16.5" thickTop="1" thickBot="1" x14ac:dyDescent="0.3">
      <c r="A50" s="13" t="s">
        <v>17</v>
      </c>
      <c r="B50" s="14">
        <f t="shared" ref="B50" si="5">SUM(B28:B48)</f>
        <v>18774.13</v>
      </c>
      <c r="C50" s="14"/>
      <c r="D50" s="14">
        <f>SUM(D28:D48)</f>
        <v>9974.92</v>
      </c>
      <c r="E50" s="27">
        <f t="shared" si="0"/>
        <v>8799.2100000000009</v>
      </c>
      <c r="F50" s="28">
        <f t="shared" si="3"/>
        <v>0.88213339054348316</v>
      </c>
      <c r="G50" s="15"/>
      <c r="H50" s="16"/>
    </row>
    <row r="51" spans="1:8" ht="16.5" thickTop="1" thickBot="1" x14ac:dyDescent="0.3">
      <c r="A51" s="6"/>
      <c r="B51" s="11"/>
      <c r="C51" s="11"/>
      <c r="D51" s="11"/>
      <c r="E51" s="23"/>
      <c r="F51" s="24"/>
      <c r="H51" s="7"/>
    </row>
    <row r="52" spans="1:8" ht="16.5" thickTop="1" thickBot="1" x14ac:dyDescent="0.3">
      <c r="A52" s="13" t="s">
        <v>23</v>
      </c>
      <c r="B52" s="14">
        <f>SUM(B24-B50)</f>
        <v>-2011.1400000000031</v>
      </c>
      <c r="C52" s="14"/>
      <c r="D52" s="14">
        <f>SUM(D24-D50)</f>
        <v>3338.16</v>
      </c>
      <c r="E52" s="27">
        <f t="shared" si="0"/>
        <v>-5349.3000000000029</v>
      </c>
      <c r="F52" s="28">
        <f t="shared" si="3"/>
        <v>-1.6024696239844713</v>
      </c>
      <c r="G52" s="15"/>
      <c r="H52" s="16"/>
    </row>
    <row r="53" spans="1:8" ht="16.5" thickTop="1" thickBot="1" x14ac:dyDescent="0.3">
      <c r="A53" s="6"/>
      <c r="B53" s="11"/>
      <c r="C53" s="11"/>
      <c r="D53" s="11"/>
      <c r="E53" s="23"/>
      <c r="F53" s="22"/>
      <c r="H53" s="7"/>
    </row>
    <row r="54" spans="1:8" ht="16.5" thickTop="1" thickBot="1" x14ac:dyDescent="0.3">
      <c r="A54" s="13" t="s">
        <v>18</v>
      </c>
      <c r="B54" s="14">
        <v>5549.8</v>
      </c>
      <c r="C54" s="14"/>
      <c r="D54" s="14">
        <v>7560.94</v>
      </c>
      <c r="E54" s="27">
        <f t="shared" si="0"/>
        <v>-2011.1399999999994</v>
      </c>
      <c r="F54" s="28">
        <f t="shared" si="3"/>
        <v>-0.26599073660153361</v>
      </c>
      <c r="G54" s="15"/>
      <c r="H54" s="16"/>
    </row>
    <row r="55" spans="1:8" ht="15.75" thickTop="1" x14ac:dyDescent="0.25">
      <c r="A55" s="6"/>
      <c r="B55" s="11"/>
      <c r="C55" s="11"/>
      <c r="D55" s="11"/>
      <c r="E55" s="11"/>
      <c r="F55" s="29"/>
    </row>
    <row r="56" spans="1:8" x14ac:dyDescent="0.25">
      <c r="A56" s="6"/>
      <c r="B56" s="11"/>
      <c r="C56" s="11"/>
      <c r="D56" s="11"/>
      <c r="E56" s="11"/>
    </row>
  </sheetData>
  <pageMargins left="0.70866141732283472" right="0.70866141732283472" top="0.74803149606299213" bottom="0.74803149606299213" header="0.31496062992125984" footer="0.31496062992125984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Darren and Lesley Williams</dc:creator>
  <cp:lastModifiedBy>Darren and Lesley Williams</cp:lastModifiedBy>
  <cp:lastPrinted>2025-09-16T08:52:53Z</cp:lastPrinted>
  <dcterms:created xsi:type="dcterms:W3CDTF">2024-08-29T07:48:05Z</dcterms:created>
  <dcterms:modified xsi:type="dcterms:W3CDTF">2025-10-26T13:31:40Z</dcterms:modified>
</cp:coreProperties>
</file>